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1"/>
  </bookViews>
  <sheets>
    <sheet name="Chart1" sheetId="1" r:id="rId1"/>
    <sheet name="reklamni_m-li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<sst xmlns="http://schemas.openxmlformats.org/spreadsheetml/2006/main" count="33" uniqueCount="33">
  <si>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</si>
  <si>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</si>
  <si>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</si>
  <si>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</si>
  <si>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</si>
  <si>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</si>
  <si>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</si>
  <si>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</si>
  <si>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общо изразходени средства  по договора:</t>
  </si>
  <si>
    <t>РУ АНГЕЛ КЪНЧЕВ ГР.РУСЕ</t>
  </si>
  <si>
    <t>наименование на заявителя -к-ра, звено</t>
  </si>
  <si>
    <t>изразходена сума за срока на договора:</t>
  </si>
  <si>
    <t>186/02.12.2014</t>
  </si>
  <si>
    <t>195/11.12.2014</t>
  </si>
  <si>
    <t>193/04.12.2014</t>
  </si>
  <si>
    <t>190/04.12.2014</t>
  </si>
  <si>
    <t>192/05.12.2014</t>
  </si>
  <si>
    <t>197/15.12.2014</t>
  </si>
  <si>
    <t>232/16.02.2015</t>
  </si>
  <si>
    <t>233/05.03.2015</t>
  </si>
  <si>
    <t>234/25.03.2015</t>
  </si>
  <si>
    <t>196/15.12.2014</t>
  </si>
  <si>
    <t>191/03.12.2014</t>
  </si>
  <si>
    <t>189/04.12.2014</t>
  </si>
  <si>
    <t>187/03.12.2014</t>
  </si>
  <si>
    <t>198/17.12.2014</t>
  </si>
  <si>
    <t>235/27.03.2015</t>
  </si>
  <si>
    <t>239/27.03.2015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</si>
  <si>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за изработка и доставка на информационни печатни материали за нуждите  на Русенския университет "Ангел Кънчев", както и във връзка с реализацията на национални проекти и такива, съфинансирани от Европейския съюз, изпълнявани от  Русенски университет "Ангел Кънчев"                                                                       ОТ  „МЕРИ ПРЕС ” ЕООД по Договор № 95ДПР-33/01.12.2014 г. за периода от 01.12.2014 г. до 30.05.2016 г.</t>
  </si>
  <si>
    <t>248/20.07.2015</t>
  </si>
  <si>
    <t>245/15.07.2015</t>
  </si>
  <si>
    <t>246/20.07.2015</t>
  </si>
  <si>
    <t>243/03.07.2015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</si>
</sst>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00"/>
    <numFmt numFmtId="17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</cellStyleXfs>
  <cellXfs count="32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2" fontId="44" fillId="0" borderId="0" xfId="0" applyNumberFormat="1" applyFont="1" applyAlignment="1">
      <alignment/>
    </xf>
    <xf numFmtId="4" fontId="6" fillId="35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4" fillId="37" borderId="10" xfId="0" applyNumberFormat="1" applyFont="1" applyFill="1" applyBorder="1" applyAlignment="1">
      <alignment/>
    </xf>
    <xf numFmtId="0" fontId="4" fillId="36" borderId="12" xfId="0" applyFont="1" applyFill="1" applyBorder="1" applyAlignment="1">
      <alignment horizontal="right"/>
    </xf>
    <xf numFmtId="0" fontId="4" fillId="36" borderId="13" xfId="0" applyFont="1" applyFill="1" applyBorder="1" applyAlignment="1">
      <alignment horizontal="right"/>
    </xf>
    <xf numFmtId="0" fontId="4" fillId="36" borderId="11" xfId="0" applyFont="1" applyFill="1" applyBorder="1" applyAlignment="1">
      <alignment horizontal="right"/>
    </xf>
    <xf numFmtId="0" fontId="4" fillId="37" borderId="12" xfId="0" applyFont="1" applyFill="1" applyBorder="1" applyAlignment="1">
      <alignment horizontal="right"/>
    </xf>
    <xf numFmtId="0" fontId="4" fillId="37" borderId="13" xfId="0" applyFont="1" applyFill="1" applyBorder="1" applyAlignment="1">
      <alignment horizontal="right"/>
    </xf>
    <xf numFmtId="0" fontId="4" fillId="37" borderId="11" xfId="0" applyFont="1" applyFill="1" applyBorder="1" applyAlignment="1">
      <alignment horizontal="right"/>
    </xf>
    <xf numFmtId="0" fontId="4" fillId="38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34" borderId="12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4" fillId="35" borderId="12" xfId="0" applyFont="1" applyFill="1" applyBorder="1" applyAlignment="1">
      <alignment horizontal="right"/>
    </xf>
    <xf numFmtId="0" fontId="4" fillId="35" borderId="13" xfId="0" applyFont="1" applyFill="1" applyBorder="1" applyAlignment="1">
      <alignment horizontal="right"/>
    </xf>
    <xf numFmtId="0" fontId="4" fillId="35" borderId="11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47275"/>
          <c:y val="0.059"/>
          <c:w val="0.5107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'reklamni_m-li'!$A$1:$A$24</c:f>
              <c:strCache>
                <c:ptCount val="24"/>
                <c:pt idx="0">
                  <c:v>СПРАВКА      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1">
                  <c:v>№ по ред</c:v>
                </c:pt>
                <c:pt idx="2">
                  <c:v>РУ АНГЕЛ КЪНЧЕВ ГР.РУСЕ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общо изразходени средства  по договора:</c:v>
                </c:pt>
              </c:strCache>
            </c:strRef>
          </c:cat>
          <c:val>
            <c:numRef>
              <c:f>'reklamni_m-li'!$B$1:$B$24</c:f>
              <c:numCache>
                <c:ptCount val="2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'reklamni_m-li'!$A$1:$A$24</c:f>
              <c:strCache>
                <c:ptCount val="24"/>
                <c:pt idx="0">
                  <c:v>СПРАВКА      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1">
                  <c:v>№ по ред</c:v>
                </c:pt>
                <c:pt idx="2">
                  <c:v>РУ АНГЕЛ КЪНЧЕВ ГР.РУСЕ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общо изразходени средства  по договора:</c:v>
                </c:pt>
              </c:strCache>
            </c:strRef>
          </c:cat>
          <c:val>
            <c:numRef>
              <c:f>'reklamni_m-li'!$C$1:$C$24</c:f>
              <c:numCache>
                <c:ptCount val="24"/>
                <c:pt idx="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'reklamni_m-li'!$A$1:$A$24</c:f>
              <c:strCache>
                <c:ptCount val="24"/>
                <c:pt idx="0">
                  <c:v>СПРАВКА      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1">
                  <c:v>№ по ред</c:v>
                </c:pt>
                <c:pt idx="2">
                  <c:v>РУ АНГЕЛ КЪНЧЕВ ГР.РУСЕ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общо изразходени средства  по договора:</c:v>
                </c:pt>
              </c:strCache>
            </c:strRef>
          </c:cat>
          <c:val>
            <c:numRef>
              <c:f>'reklamni_m-li'!$D$1:$D$24</c:f>
              <c:numCache>
                <c:ptCount val="24"/>
                <c:pt idx="1">
                  <c:v>0</c:v>
                </c:pt>
                <c:pt idx="3">
                  <c:v>1964.0000000000002</c:v>
                </c:pt>
                <c:pt idx="4">
                  <c:v>350</c:v>
                </c:pt>
                <c:pt idx="5">
                  <c:v>1595.65</c:v>
                </c:pt>
                <c:pt idx="6">
                  <c:v>295</c:v>
                </c:pt>
                <c:pt idx="7">
                  <c:v>718.8</c:v>
                </c:pt>
                <c:pt idx="8">
                  <c:v>722.6</c:v>
                </c:pt>
                <c:pt idx="9">
                  <c:v>550</c:v>
                </c:pt>
                <c:pt idx="10">
                  <c:v>3300</c:v>
                </c:pt>
                <c:pt idx="11">
                  <c:v>35</c:v>
                </c:pt>
                <c:pt idx="12">
                  <c:v>1078</c:v>
                </c:pt>
                <c:pt idx="13">
                  <c:v>699.6</c:v>
                </c:pt>
                <c:pt idx="14">
                  <c:v>302</c:v>
                </c:pt>
                <c:pt idx="15">
                  <c:v>375</c:v>
                </c:pt>
                <c:pt idx="16">
                  <c:v>3497.6</c:v>
                </c:pt>
                <c:pt idx="17">
                  <c:v>3862</c:v>
                </c:pt>
                <c:pt idx="18">
                  <c:v>1735</c:v>
                </c:pt>
                <c:pt idx="19">
                  <c:v>720</c:v>
                </c:pt>
                <c:pt idx="20">
                  <c:v>578.4000000000001</c:v>
                </c:pt>
                <c:pt idx="21">
                  <c:v>560</c:v>
                </c:pt>
                <c:pt idx="22">
                  <c:v>163.83333333333334</c:v>
                </c:pt>
                <c:pt idx="23">
                  <c:v>23102.483333333334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'reklamni_m-li'!$A$1:$A$24</c:f>
              <c:strCache>
                <c:ptCount val="24"/>
                <c:pt idx="0">
                  <c:v>СПРАВКА      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1">
                  <c:v>№ по ред</c:v>
                </c:pt>
                <c:pt idx="2">
                  <c:v>РУ АНГЕЛ КЪНЧЕВ ГР.РУСЕ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общо изразходени средства  по договора:</c:v>
                </c:pt>
              </c:strCache>
            </c:strRef>
          </c:cat>
          <c:val>
            <c:numRef>
              <c:f>'reklamni_m-li'!$E$1:$E$24</c:f>
              <c:numCache>
                <c:ptCount val="24"/>
                <c:pt idx="1">
                  <c:v>0</c:v>
                </c:pt>
                <c:pt idx="3">
                  <c:v>2356.8</c:v>
                </c:pt>
                <c:pt idx="4">
                  <c:v>420</c:v>
                </c:pt>
                <c:pt idx="5">
                  <c:v>1914.78</c:v>
                </c:pt>
                <c:pt idx="6">
                  <c:v>354</c:v>
                </c:pt>
                <c:pt idx="7">
                  <c:v>862.56</c:v>
                </c:pt>
                <c:pt idx="8">
                  <c:v>867.12</c:v>
                </c:pt>
                <c:pt idx="9">
                  <c:v>660</c:v>
                </c:pt>
                <c:pt idx="10">
                  <c:v>3960</c:v>
                </c:pt>
                <c:pt idx="11">
                  <c:v>42</c:v>
                </c:pt>
                <c:pt idx="12">
                  <c:v>1293.6</c:v>
                </c:pt>
                <c:pt idx="13">
                  <c:v>839.52</c:v>
                </c:pt>
                <c:pt idx="14">
                  <c:v>362.4</c:v>
                </c:pt>
                <c:pt idx="15">
                  <c:v>450</c:v>
                </c:pt>
                <c:pt idx="16">
                  <c:v>4197.12</c:v>
                </c:pt>
                <c:pt idx="17">
                  <c:v>4634.4</c:v>
                </c:pt>
                <c:pt idx="18">
                  <c:v>2082</c:v>
                </c:pt>
                <c:pt idx="19">
                  <c:v>864</c:v>
                </c:pt>
                <c:pt idx="20">
                  <c:v>694.08</c:v>
                </c:pt>
                <c:pt idx="21">
                  <c:v>672</c:v>
                </c:pt>
                <c:pt idx="22">
                  <c:v>196.6</c:v>
                </c:pt>
                <c:pt idx="23">
                  <c:v>27722.979999999996</c:v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'reklamni_m-li'!$A$1:$A$24</c:f>
              <c:strCache>
                <c:ptCount val="24"/>
                <c:pt idx="0">
                  <c:v>СПРАВКА      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1">
                  <c:v>№ по ред</c:v>
                </c:pt>
                <c:pt idx="2">
                  <c:v>РУ АНГЕЛ КЪНЧЕВ ГР.РУСЕ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общо изразходени средства  по договора:</c:v>
                </c:pt>
              </c:strCache>
            </c:strRef>
          </c:cat>
          <c:val>
            <c:numRef>
              <c:f>'reklamni_m-li'!$F$1:$F$24</c:f>
            </c:numRef>
          </c:val>
        </c:ser>
        <c:overlap val="-27"/>
        <c:gapWidth val="219"/>
        <c:axId val="18314461"/>
        <c:axId val="30612422"/>
      </c:barChart>
      <c:catAx>
        <c:axId val="18314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612422"/>
        <c:crosses val="autoZero"/>
        <c:auto val="1"/>
        <c:lblOffset val="100"/>
        <c:tickLblSkip val="1"/>
        <c:noMultiLvlLbl val="0"/>
      </c:catAx>
      <c:valAx>
        <c:axId val="306124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3144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45"/>
          <c:y val="0.95075"/>
          <c:w val="0.2377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0">
      <selection activeCell="A23" sqref="A23"/>
    </sheetView>
  </sheetViews>
  <sheetFormatPr defaultColWidth="9.140625" defaultRowHeight="15"/>
  <cols>
    <col min="1" max="1" width="10.28125" style="2" customWidth="1"/>
    <col min="2" max="2" width="22.57421875" style="2" customWidth="1"/>
    <col min="3" max="3" width="27.421875" style="2" customWidth="1"/>
    <col min="4" max="4" width="11.140625" style="2" customWidth="1"/>
    <col min="5" max="5" width="16.7109375" style="2" customWidth="1"/>
    <col min="6" max="6" width="9.140625" style="2" hidden="1" customWidth="1"/>
    <col min="7" max="7" width="19.140625" style="2" bestFit="1" customWidth="1"/>
    <col min="8" max="8" width="9.57421875" style="2" bestFit="1" customWidth="1"/>
    <col min="9" max="16384" width="9.140625" style="2" customWidth="1"/>
  </cols>
  <sheetData>
    <row r="1" spans="1:6" ht="147" customHeight="1">
      <c r="A1" s="25" t="s">
        <v>28</v>
      </c>
      <c r="B1" s="25"/>
      <c r="C1" s="25"/>
      <c r="D1" s="25"/>
      <c r="E1" s="25"/>
      <c r="F1" s="1"/>
    </row>
    <row r="2" spans="1:6" ht="63.75" customHeight="1">
      <c r="A2" s="3" t="s">
        <v>0</v>
      </c>
      <c r="B2" s="3" t="s">
        <v>1</v>
      </c>
      <c r="C2" s="3" t="s">
        <v>10</v>
      </c>
      <c r="D2" s="3" t="s">
        <v>2</v>
      </c>
      <c r="E2" s="3" t="s">
        <v>3</v>
      </c>
      <c r="F2" s="4"/>
    </row>
    <row r="3" spans="1:6" ht="15.75">
      <c r="A3" s="24" t="s">
        <v>9</v>
      </c>
      <c r="B3" s="24"/>
      <c r="C3" s="24"/>
      <c r="D3" s="24"/>
      <c r="E3" s="24"/>
      <c r="F3" s="24"/>
    </row>
    <row r="4" spans="1:6" s="12" customFormat="1" ht="15.75">
      <c r="A4" s="8">
        <v>1</v>
      </c>
      <c r="B4" s="9" t="s">
        <v>12</v>
      </c>
      <c r="C4" s="8"/>
      <c r="D4" s="10">
        <f aca="true" t="shared" si="0" ref="D4:D23">E4/1.2</f>
        <v>1964.0000000000002</v>
      </c>
      <c r="E4" s="10">
        <v>2356.8</v>
      </c>
      <c r="F4" s="11"/>
    </row>
    <row r="5" spans="1:6" ht="15.75">
      <c r="A5" s="8">
        <f>SUM(A4+1)</f>
        <v>2</v>
      </c>
      <c r="B5" s="9" t="s">
        <v>24</v>
      </c>
      <c r="C5" s="8"/>
      <c r="D5" s="10">
        <f t="shared" si="0"/>
        <v>350</v>
      </c>
      <c r="E5" s="10">
        <v>420</v>
      </c>
      <c r="F5" s="5"/>
    </row>
    <row r="6" spans="1:6" s="12" customFormat="1" ht="15.75">
      <c r="A6" s="8">
        <f aca="true" t="shared" si="1" ref="A6:A19">SUM(A5+1)</f>
        <v>3</v>
      </c>
      <c r="B6" s="9" t="s">
        <v>23</v>
      </c>
      <c r="C6" s="8"/>
      <c r="D6" s="10">
        <f t="shared" si="0"/>
        <v>1595.65</v>
      </c>
      <c r="E6" s="10">
        <v>1914.78</v>
      </c>
      <c r="F6" s="11"/>
    </row>
    <row r="7" spans="1:6" s="12" customFormat="1" ht="15.75">
      <c r="A7" s="8">
        <f t="shared" si="1"/>
        <v>4</v>
      </c>
      <c r="B7" s="9" t="s">
        <v>15</v>
      </c>
      <c r="C7" s="8"/>
      <c r="D7" s="10">
        <f t="shared" si="0"/>
        <v>295</v>
      </c>
      <c r="E7" s="10">
        <v>354</v>
      </c>
      <c r="F7" s="11"/>
    </row>
    <row r="8" spans="1:6" s="12" customFormat="1" ht="15.75">
      <c r="A8" s="8">
        <f t="shared" si="1"/>
        <v>5</v>
      </c>
      <c r="B8" s="9" t="s">
        <v>22</v>
      </c>
      <c r="C8" s="8"/>
      <c r="D8" s="10">
        <f t="shared" si="0"/>
        <v>718.8</v>
      </c>
      <c r="E8" s="10">
        <v>862.56</v>
      </c>
      <c r="F8" s="11"/>
    </row>
    <row r="9" spans="1:6" s="12" customFormat="1" ht="15.75">
      <c r="A9" s="8">
        <f t="shared" si="1"/>
        <v>6</v>
      </c>
      <c r="B9" s="9" t="s">
        <v>16</v>
      </c>
      <c r="C9" s="8"/>
      <c r="D9" s="10">
        <f t="shared" si="0"/>
        <v>722.6</v>
      </c>
      <c r="E9" s="10">
        <v>867.12</v>
      </c>
      <c r="F9" s="11"/>
    </row>
    <row r="10" spans="1:6" s="12" customFormat="1" ht="15.75">
      <c r="A10" s="8">
        <f t="shared" si="1"/>
        <v>7</v>
      </c>
      <c r="B10" s="9" t="s">
        <v>14</v>
      </c>
      <c r="C10" s="8"/>
      <c r="D10" s="10">
        <f>E10/1.2</f>
        <v>550</v>
      </c>
      <c r="E10" s="10">
        <v>660</v>
      </c>
      <c r="F10" s="11"/>
    </row>
    <row r="11" spans="1:6" s="12" customFormat="1" ht="15.75">
      <c r="A11" s="8">
        <f t="shared" si="1"/>
        <v>8</v>
      </c>
      <c r="B11" s="9" t="s">
        <v>13</v>
      </c>
      <c r="C11" s="8"/>
      <c r="D11" s="10">
        <f>E11/1.2</f>
        <v>3300</v>
      </c>
      <c r="E11" s="10">
        <v>3960</v>
      </c>
      <c r="F11" s="11"/>
    </row>
    <row r="12" spans="1:6" s="12" customFormat="1" ht="15.75">
      <c r="A12" s="8">
        <f t="shared" si="1"/>
        <v>9</v>
      </c>
      <c r="B12" s="9" t="s">
        <v>21</v>
      </c>
      <c r="C12" s="8"/>
      <c r="D12" s="10">
        <f>E12/1.2</f>
        <v>35</v>
      </c>
      <c r="E12" s="10">
        <v>42</v>
      </c>
      <c r="F12" s="11"/>
    </row>
    <row r="13" spans="1:6" s="12" customFormat="1" ht="15.75">
      <c r="A13" s="8">
        <f t="shared" si="1"/>
        <v>10</v>
      </c>
      <c r="B13" s="9" t="s">
        <v>17</v>
      </c>
      <c r="C13" s="8"/>
      <c r="D13" s="10">
        <f>E13/1.2</f>
        <v>1078</v>
      </c>
      <c r="E13" s="10">
        <v>1293.6</v>
      </c>
      <c r="F13" s="11"/>
    </row>
    <row r="14" spans="1:8" s="12" customFormat="1" ht="15.75">
      <c r="A14" s="8">
        <f t="shared" si="1"/>
        <v>11</v>
      </c>
      <c r="B14" s="9" t="s">
        <v>25</v>
      </c>
      <c r="C14" s="8"/>
      <c r="D14" s="10">
        <f>E14/1.2</f>
        <v>699.6</v>
      </c>
      <c r="E14" s="10">
        <v>839.52</v>
      </c>
      <c r="F14" s="11"/>
      <c r="G14" s="14"/>
      <c r="H14" s="14"/>
    </row>
    <row r="15" spans="1:6" s="12" customFormat="1" ht="15.75">
      <c r="A15" s="8">
        <f t="shared" si="1"/>
        <v>12</v>
      </c>
      <c r="B15" s="9" t="s">
        <v>18</v>
      </c>
      <c r="C15" s="8"/>
      <c r="D15" s="10">
        <f t="shared" si="0"/>
        <v>302</v>
      </c>
      <c r="E15" s="10">
        <v>362.4</v>
      </c>
      <c r="F15" s="11"/>
    </row>
    <row r="16" spans="1:6" s="12" customFormat="1" ht="15.75">
      <c r="A16" s="8">
        <f t="shared" si="1"/>
        <v>13</v>
      </c>
      <c r="B16" s="9" t="s">
        <v>19</v>
      </c>
      <c r="C16" s="8"/>
      <c r="D16" s="10">
        <f t="shared" si="0"/>
        <v>375</v>
      </c>
      <c r="E16" s="10">
        <v>450</v>
      </c>
      <c r="F16" s="13"/>
    </row>
    <row r="17" spans="1:6" s="12" customFormat="1" ht="15.75">
      <c r="A17" s="8">
        <f t="shared" si="1"/>
        <v>14</v>
      </c>
      <c r="B17" s="9" t="s">
        <v>20</v>
      </c>
      <c r="C17" s="8"/>
      <c r="D17" s="10">
        <f t="shared" si="0"/>
        <v>3497.6</v>
      </c>
      <c r="E17" s="10">
        <v>4197.12</v>
      </c>
      <c r="F17" s="13"/>
    </row>
    <row r="18" spans="1:6" s="12" customFormat="1" ht="15.75">
      <c r="A18" s="8">
        <f t="shared" si="1"/>
        <v>15</v>
      </c>
      <c r="B18" s="9" t="s">
        <v>26</v>
      </c>
      <c r="C18" s="8"/>
      <c r="D18" s="10">
        <f t="shared" si="0"/>
        <v>3862</v>
      </c>
      <c r="E18" s="10">
        <v>4634.4</v>
      </c>
      <c r="F18" s="13"/>
    </row>
    <row r="19" spans="1:8" s="12" customFormat="1" ht="15.75">
      <c r="A19" s="8">
        <f t="shared" si="1"/>
        <v>16</v>
      </c>
      <c r="B19" s="9" t="s">
        <v>27</v>
      </c>
      <c r="C19" s="8"/>
      <c r="D19" s="10">
        <f t="shared" si="0"/>
        <v>1735</v>
      </c>
      <c r="E19" s="10">
        <v>2082</v>
      </c>
      <c r="F19" s="13"/>
      <c r="G19" s="14"/>
      <c r="H19" s="14"/>
    </row>
    <row r="20" spans="1:8" s="12" customFormat="1" ht="15.75">
      <c r="A20" s="8">
        <v>17</v>
      </c>
      <c r="B20" s="9" t="s">
        <v>32</v>
      </c>
      <c r="C20" s="8"/>
      <c r="D20" s="10">
        <f t="shared" si="0"/>
        <v>720</v>
      </c>
      <c r="E20" s="10">
        <v>864</v>
      </c>
      <c r="F20" s="13"/>
      <c r="G20" s="14"/>
      <c r="H20" s="14"/>
    </row>
    <row r="21" spans="1:8" s="12" customFormat="1" ht="15.75">
      <c r="A21" s="8">
        <v>18</v>
      </c>
      <c r="B21" s="9" t="s">
        <v>30</v>
      </c>
      <c r="C21" s="8"/>
      <c r="D21" s="10">
        <f t="shared" si="0"/>
        <v>578.4000000000001</v>
      </c>
      <c r="E21" s="10">
        <v>694.08</v>
      </c>
      <c r="F21" s="13"/>
      <c r="G21" s="14"/>
      <c r="H21" s="14"/>
    </row>
    <row r="22" spans="1:8" s="12" customFormat="1" ht="15.75">
      <c r="A22" s="8">
        <v>19</v>
      </c>
      <c r="B22" s="9" t="s">
        <v>31</v>
      </c>
      <c r="C22" s="8"/>
      <c r="D22" s="10">
        <f t="shared" si="0"/>
        <v>560</v>
      </c>
      <c r="E22" s="10">
        <v>672</v>
      </c>
      <c r="F22" s="13"/>
      <c r="G22" s="14"/>
      <c r="H22" s="14"/>
    </row>
    <row r="23" spans="1:8" s="12" customFormat="1" ht="15.75">
      <c r="A23" s="8">
        <v>20</v>
      </c>
      <c r="B23" s="9" t="s">
        <v>29</v>
      </c>
      <c r="C23" s="8"/>
      <c r="D23" s="10">
        <f t="shared" si="0"/>
        <v>163.83333333333334</v>
      </c>
      <c r="E23" s="10">
        <v>196.6</v>
      </c>
      <c r="F23" s="13"/>
      <c r="G23" s="14"/>
      <c r="H23" s="14"/>
    </row>
    <row r="24" spans="1:5" ht="15.75">
      <c r="A24" s="26" t="s">
        <v>8</v>
      </c>
      <c r="B24" s="27"/>
      <c r="C24" s="28"/>
      <c r="D24" s="6">
        <f>SUM(D4:D23)</f>
        <v>23102.483333333334</v>
      </c>
      <c r="E24" s="6">
        <f>SUM(E4:E23)</f>
        <v>27722.979999999996</v>
      </c>
    </row>
    <row r="26" spans="4:5" ht="15.75">
      <c r="D26" s="7" t="s">
        <v>4</v>
      </c>
      <c r="E26" s="7" t="s">
        <v>5</v>
      </c>
    </row>
    <row r="27" spans="1:5" ht="15.75">
      <c r="A27" s="29" t="s">
        <v>6</v>
      </c>
      <c r="B27" s="30"/>
      <c r="C27" s="31"/>
      <c r="D27" s="15">
        <v>26000</v>
      </c>
      <c r="E27" s="15">
        <f>SUM(D27*1.2)</f>
        <v>31200</v>
      </c>
    </row>
    <row r="28" spans="1:5" ht="15.75">
      <c r="A28" s="18" t="s">
        <v>11</v>
      </c>
      <c r="B28" s="19"/>
      <c r="C28" s="20"/>
      <c r="D28" s="16">
        <f>SUM(D24)</f>
        <v>23102.483333333334</v>
      </c>
      <c r="E28" s="16">
        <f>SUM(E24)</f>
        <v>27722.979999999996</v>
      </c>
    </row>
    <row r="29" spans="1:5" ht="15.75">
      <c r="A29" s="21" t="s">
        <v>7</v>
      </c>
      <c r="B29" s="22"/>
      <c r="C29" s="23"/>
      <c r="D29" s="17">
        <f>SUM(D27-D28)</f>
        <v>2897.5166666666664</v>
      </c>
      <c r="E29" s="17">
        <f>SUM(E27-E28)</f>
        <v>3477.020000000004</v>
      </c>
    </row>
  </sheetData>
  <sheetProtection/>
  <mergeCells count="6">
    <mergeCell ref="A28:C28"/>
    <mergeCell ref="A29:C29"/>
    <mergeCell ref="A3:F3"/>
    <mergeCell ref="A1:E1"/>
    <mergeCell ref="A24:C24"/>
    <mergeCell ref="A27:C27"/>
  </mergeCells>
  <printOptions/>
  <pageMargins left="0.72" right="0.24" top="0.26" bottom="0.17" header="0.17" footer="0.17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2015-04-01T06:24:17Z</cp:lastPrinted>
  <dcterms:created xsi:type="dcterms:W3CDTF">2012-05-23T05:56:12Z</dcterms:created>
  <dcterms:modified xsi:type="dcterms:W3CDTF">2015-09-16T13:57:36Z</dcterms:modified>
  <cp:category/>
  <cp:version/>
  <cp:contentType/>
  <cp:contentStatus/>
</cp:coreProperties>
</file>